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as0209\загальна\Загальна папка\ADMIN - (Білозора)\zvit 2019\Нова папка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F46" i="15" s="1"/>
  <c r="D8" i="22" s="1"/>
  <c r="G15" i="15"/>
  <c r="H15" i="15"/>
  <c r="H46" i="15"/>
  <c r="D9" i="22"/>
  <c r="I15" i="15"/>
  <c r="I46" i="15" s="1"/>
  <c r="J15" i="15"/>
  <c r="D4" i="22" s="1"/>
  <c r="K15" i="15"/>
  <c r="K46" i="15" s="1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L45" i="15" s="1"/>
  <c r="G45" i="15"/>
  <c r="G46" i="15"/>
  <c r="H45" i="15"/>
  <c r="J45" i="15"/>
  <c r="K45" i="15"/>
  <c r="D7" i="22" s="1"/>
  <c r="E45" i="15"/>
  <c r="E46" i="15" s="1"/>
  <c r="J46" i="15"/>
  <c r="D3" i="22" s="1"/>
  <c r="D10" i="22" l="1"/>
  <c r="L46" i="15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<sst xmlns="http://schemas.openxmlformats.org/spreadsheetml/2006/main" count="277" uniqueCount="209">
  <si>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</si>
  <si>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</si>
  <si>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</si>
  <si>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</si>
  <si>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</si>
  <si>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</si>
  <si>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</si>
  <si>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</si>
  <si>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</si>
  <si>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</si>
  <si>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</si>
  <si>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</si>
  <si>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</si>
  <si>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</si>
  <si>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</si>
  <si>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</si>
  <si>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</si>
  <si>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</si>
  <si>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</si>
  <si>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</si>
  <si>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</si>
  <si>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</si>
  <si>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</si>
  <si>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</si>
  <si>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</si>
  <si>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</si>
  <si>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</si>
  <si>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</si>
  <si>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</si>
  <si>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</si>
  <si>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</si>
  <si>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</si>
  <si>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</si>
  <si>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</si>
  <si>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</si>
  <si>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</si>
  <si>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</si>
  <si>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</si>
  <si>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</si>
  <si>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</si>
  <si>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</si>
  <si>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</si>
  <si>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</si>
  <si>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</si>
  <si>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</si>
  <si>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</si>
  <si>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</si>
  <si>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</si>
  <si>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</si>
  <si>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</si>
  <si>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</si>
  <si>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</si>
  <si>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</si>
  <si>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</si>
  <si>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</si>
  <si>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</si>
  <si>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</si>
  <si>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</si>
  <si>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</si>
  <si>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</si>
  <si>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</si>
  <si>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</si>
  <si>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</si>
  <si>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</si>
  <si>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</si>
  <si>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</si>
  <si>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</si>
  <si>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</si>
  <si>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</si>
  <si>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</si>
  <si>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</si>
  <si>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</si>
  <si>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</si>
  <si>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</si>
  <si>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</si>
  <si>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</si>
  <si>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</si>
  <si>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</si>
  <si>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</si>
  <si>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</si>
  <si>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</si>
  <si>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</si>
  <si>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</si>
  <si>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</si>
  <si>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</si>
  <si>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</si>
  <si>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</si>
  <si>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</si>
  <si>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</si>
  <si>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</si>
  <si>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</si>
  <si>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</si>
  <si>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</si>
  <si>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</si>
  <si>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</si>
  <si>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</si>
  <si>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</si>
  <si>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</si>
  <si>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</si>
  <si>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</si>
  <si>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</si>
  <si>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</si>
  <si>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</si>
  <si>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</si>
  <si>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</si>
  <si>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</si>
  <si>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</si>
  <si>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</si>
  <si>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</si>
  <si>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</si>
  <si>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</si>
  <si>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</si>
  <si>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</si>
  <si>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</si>
  <si>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</si>
  <si>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</si>
  <si>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</si>
  <si>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</si>
  <si>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</si>
  <si>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</si>
  <si>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</si>
  <si>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</si>
  <si>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</si>
  <si>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</si>
  <si>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</si>
  <si>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</si>
  <si>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</si>
  <si>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</si>
  <si>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</si>
  <si>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</si>
  <si>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</si>
  <si>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</si>
  <si>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</si>
  <si>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</si>
  <si>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</si>
  <si>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</si>
  <si>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</si>
  <si>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</si>
  <si>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</si>
  <si>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</si>
  <si>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</si>
  <si>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</si>
  <si>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</si>
  <si>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</si>
  <si>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</si>
  <si>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</si>
  <si>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</si>
  <si>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</si>
  <si>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</si>
  <si>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</si>
  <si>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</si>
  <si>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</si>
  <si>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</si>
  <si>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</si>
  <si>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</si>
  <si>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</si>
  <si>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</si>
  <si>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</si>
  <si>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</si>
  <si>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</si>
  <si>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</si>
  <si>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</si>
  <si>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</si>
  <si>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</si>
  <si>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</si>
  <si>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</si>
  <si>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</si>
  <si>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</si>
  <si>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</si>
  <si>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</si>
  <si>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</si>
  <si>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</si>
  <si>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</si>
  <si>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</si>
  <si>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</si>
  <si>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</si>
  <si>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</si>
  <si>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</si>
  <si>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</si>
  <si>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</si>
  <si>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</si>
  <si>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</si>
  <si>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</si>
  <si>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</si>
  <si>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</si>
  <si>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</si>
  <si>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</si>
  <si>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</si>
  <si>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</si>
  <si>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</si>
  <si>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</si>
  <si>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</si>
  <si>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</si>
  <si>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</si>
  <si>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</si>
  <si>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</si>
  <si>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</si>
  <si>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</si>
  <si>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</si>
  <si>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</si>
  <si>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</si>
  <si>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</si>
  <si>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</si>
  <si>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</si>
  <si>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</si>
  <si>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</si>
  <si>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</si>
  <si>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</si>
  <si>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17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</si>
</sst>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Звичайни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 2" xfId="49"/>
    <cellStyle name="Финансовый [0] 3" xfId="50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&amp;C&amp;L399E34D7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349</v>
      </c>
      <c r="F6" s="90">
        <v>218</v>
      </c>
      <c r="G6" s="90">
        <v>4</v>
      </c>
      <c r="H6" s="90">
        <v>202</v>
      </c>
      <c r="I6" s="90" t="s">
        <v>172</v>
      </c>
      <c r="J6" s="90">
        <v>147</v>
      </c>
      <c r="K6" s="91">
        <v>49</v>
      </c>
      <c r="L6" s="101">
        <f t="shared" ref="L6:L11" si="0">E6-F6</f>
        <v>131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1515</v>
      </c>
      <c r="F7" s="90">
        <v>1514</v>
      </c>
      <c r="G7" s="90"/>
      <c r="H7" s="90">
        <v>1514</v>
      </c>
      <c r="I7" s="90">
        <v>1444</v>
      </c>
      <c r="J7" s="90">
        <v>1</v>
      </c>
      <c r="K7" s="91"/>
      <c r="L7" s="101">
        <f t="shared" si="0"/>
        <v>1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133</v>
      </c>
      <c r="F9" s="90">
        <v>122</v>
      </c>
      <c r="G9" s="90"/>
      <c r="H9" s="90">
        <v>123</v>
      </c>
      <c r="I9" s="90">
        <v>93</v>
      </c>
      <c r="J9" s="90">
        <v>10</v>
      </c>
      <c r="K9" s="91"/>
      <c r="L9" s="101">
        <f t="shared" si="0"/>
        <v>11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2</v>
      </c>
      <c r="F10" s="90"/>
      <c r="G10" s="90"/>
      <c r="H10" s="90">
        <v>2</v>
      </c>
      <c r="I10" s="90">
        <v>2</v>
      </c>
      <c r="J10" s="90"/>
      <c r="K10" s="91"/>
      <c r="L10" s="101">
        <f t="shared" si="0"/>
        <v>2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40</v>
      </c>
      <c r="F12" s="90">
        <v>40</v>
      </c>
      <c r="G12" s="90"/>
      <c r="H12" s="90">
        <v>40</v>
      </c>
      <c r="I12" s="90">
        <v>29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5</v>
      </c>
      <c r="F13" s="90">
        <v>2</v>
      </c>
      <c r="G13" s="90">
        <v>1</v>
      </c>
      <c r="H13" s="90">
        <v>2</v>
      </c>
      <c r="I13" s="90">
        <v>1</v>
      </c>
      <c r="J13" s="90">
        <v>3</v>
      </c>
      <c r="K13" s="91">
        <v>1</v>
      </c>
      <c r="L13" s="101">
        <f t="shared" ref="L13:L21" si="1">E13-F13</f>
        <v>3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2045</v>
      </c>
      <c r="F15" s="104">
        <f t="shared" si="2"/>
        <v>1897</v>
      </c>
      <c r="G15" s="104">
        <f t="shared" si="2"/>
        <v>5</v>
      </c>
      <c r="H15" s="104">
        <f t="shared" si="2"/>
        <v>1884</v>
      </c>
      <c r="I15" s="104">
        <f t="shared" si="2"/>
        <v>1570</v>
      </c>
      <c r="J15" s="104">
        <f t="shared" si="2"/>
        <v>161</v>
      </c>
      <c r="K15" s="104">
        <f t="shared" si="2"/>
        <v>50</v>
      </c>
      <c r="L15" s="101">
        <f t="shared" si="1"/>
        <v>148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31</v>
      </c>
      <c r="F16" s="92">
        <v>31</v>
      </c>
      <c r="G16" s="92">
        <v>2</v>
      </c>
      <c r="H16" s="92">
        <v>30</v>
      </c>
      <c r="I16" s="92">
        <v>26</v>
      </c>
      <c r="J16" s="92">
        <v>1</v>
      </c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33</v>
      </c>
      <c r="F17" s="92">
        <v>27</v>
      </c>
      <c r="G17" s="92">
        <v>3</v>
      </c>
      <c r="H17" s="92">
        <v>27</v>
      </c>
      <c r="I17" s="92">
        <v>16</v>
      </c>
      <c r="J17" s="92">
        <v>6</v>
      </c>
      <c r="K17" s="91">
        <v>1</v>
      </c>
      <c r="L17" s="101">
        <f t="shared" si="1"/>
        <v>6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2</v>
      </c>
      <c r="F19" s="91"/>
      <c r="G19" s="91"/>
      <c r="H19" s="91">
        <v>2</v>
      </c>
      <c r="I19" s="91">
        <v>1</v>
      </c>
      <c r="J19" s="91"/>
      <c r="K19" s="91"/>
      <c r="L19" s="101">
        <f t="shared" si="1"/>
        <v>2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40</v>
      </c>
      <c r="F24" s="91">
        <v>32</v>
      </c>
      <c r="G24" s="91">
        <v>3</v>
      </c>
      <c r="H24" s="91">
        <v>33</v>
      </c>
      <c r="I24" s="91">
        <v>17</v>
      </c>
      <c r="J24" s="91">
        <v>7</v>
      </c>
      <c r="K24" s="91">
        <v>1</v>
      </c>
      <c r="L24" s="101">
        <f t="shared" si="3"/>
        <v>8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210</v>
      </c>
      <c r="F25" s="91">
        <v>200</v>
      </c>
      <c r="G25" s="91"/>
      <c r="H25" s="91">
        <v>202</v>
      </c>
      <c r="I25" s="91">
        <v>182</v>
      </c>
      <c r="J25" s="91">
        <v>8</v>
      </c>
      <c r="K25" s="91"/>
      <c r="L25" s="101">
        <f t="shared" si="3"/>
        <v>10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995</v>
      </c>
      <c r="F27" s="91">
        <v>954</v>
      </c>
      <c r="G27" s="91">
        <v>4</v>
      </c>
      <c r="H27" s="91">
        <v>961</v>
      </c>
      <c r="I27" s="91">
        <v>915</v>
      </c>
      <c r="J27" s="91">
        <v>34</v>
      </c>
      <c r="K27" s="91"/>
      <c r="L27" s="101">
        <f t="shared" si="3"/>
        <v>41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1260</v>
      </c>
      <c r="F28" s="91">
        <v>923</v>
      </c>
      <c r="G28" s="91">
        <v>11</v>
      </c>
      <c r="H28" s="91">
        <v>1048</v>
      </c>
      <c r="I28" s="91">
        <v>773</v>
      </c>
      <c r="J28" s="91">
        <v>212</v>
      </c>
      <c r="K28" s="91">
        <v>37</v>
      </c>
      <c r="L28" s="101">
        <f t="shared" si="3"/>
        <v>337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147</v>
      </c>
      <c r="F29" s="91">
        <v>147</v>
      </c>
      <c r="G29" s="91"/>
      <c r="H29" s="91">
        <v>147</v>
      </c>
      <c r="I29" s="91">
        <v>132</v>
      </c>
      <c r="J29" s="91"/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150</v>
      </c>
      <c r="F30" s="91">
        <v>132</v>
      </c>
      <c r="G30" s="91"/>
      <c r="H30" s="91">
        <v>134</v>
      </c>
      <c r="I30" s="91">
        <v>126</v>
      </c>
      <c r="J30" s="91">
        <v>16</v>
      </c>
      <c r="K30" s="91"/>
      <c r="L30" s="101">
        <f t="shared" si="3"/>
        <v>18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8</v>
      </c>
      <c r="F31" s="91">
        <v>8</v>
      </c>
      <c r="G31" s="91"/>
      <c r="H31" s="91">
        <v>7</v>
      </c>
      <c r="I31" s="91">
        <v>1</v>
      </c>
      <c r="J31" s="91">
        <v>1</v>
      </c>
      <c r="K31" s="91"/>
      <c r="L31" s="101">
        <f t="shared" si="3"/>
        <v>0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>
        <v>1</v>
      </c>
      <c r="F33" s="91">
        <v>1</v>
      </c>
      <c r="G33" s="91"/>
      <c r="H33" s="91"/>
      <c r="I33" s="91"/>
      <c r="J33" s="91">
        <v>1</v>
      </c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9</v>
      </c>
      <c r="F35" s="91">
        <v>8</v>
      </c>
      <c r="G35" s="91"/>
      <c r="H35" s="91">
        <v>6</v>
      </c>
      <c r="I35" s="91">
        <v>3</v>
      </c>
      <c r="J35" s="91">
        <v>3</v>
      </c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68</v>
      </c>
      <c r="F36" s="91">
        <v>61</v>
      </c>
      <c r="G36" s="91"/>
      <c r="H36" s="91">
        <v>66</v>
      </c>
      <c r="I36" s="91">
        <v>46</v>
      </c>
      <c r="J36" s="91">
        <v>2</v>
      </c>
      <c r="K36" s="91"/>
      <c r="L36" s="101">
        <f t="shared" si="4"/>
        <v>7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3</v>
      </c>
      <c r="F38" s="91">
        <v>2</v>
      </c>
      <c r="G38" s="91"/>
      <c r="H38" s="91">
        <v>3</v>
      </c>
      <c r="I38" s="91">
        <v>3</v>
      </c>
      <c r="J38" s="91"/>
      <c r="K38" s="91"/>
      <c r="L38" s="101">
        <f t="shared" si="4"/>
        <v>1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1806</v>
      </c>
      <c r="F40" s="91">
        <v>1430</v>
      </c>
      <c r="G40" s="91">
        <v>11</v>
      </c>
      <c r="H40" s="91">
        <v>1529</v>
      </c>
      <c r="I40" s="91">
        <v>1134</v>
      </c>
      <c r="J40" s="91">
        <v>277</v>
      </c>
      <c r="K40" s="91">
        <v>37</v>
      </c>
      <c r="L40" s="101">
        <f t="shared" si="4"/>
        <v>376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1228</v>
      </c>
      <c r="F41" s="91">
        <v>1158</v>
      </c>
      <c r="G41" s="91"/>
      <c r="H41" s="91">
        <v>1153</v>
      </c>
      <c r="I41" s="91" t="s">
        <v>172</v>
      </c>
      <c r="J41" s="91">
        <v>75</v>
      </c>
      <c r="K41" s="91"/>
      <c r="L41" s="101">
        <f t="shared" si="4"/>
        <v>70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12</v>
      </c>
      <c r="F42" s="91">
        <v>12</v>
      </c>
      <c r="G42" s="91"/>
      <c r="H42" s="91">
        <v>12</v>
      </c>
      <c r="I42" s="91" t="s">
        <v>172</v>
      </c>
      <c r="J42" s="91"/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10</v>
      </c>
      <c r="F43" s="91">
        <v>10</v>
      </c>
      <c r="G43" s="91"/>
      <c r="H43" s="91">
        <v>10</v>
      </c>
      <c r="I43" s="91">
        <v>7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5</v>
      </c>
      <c r="F44" s="91">
        <v>5</v>
      </c>
      <c r="G44" s="91"/>
      <c r="H44" s="91">
        <v>5</v>
      </c>
      <c r="I44" s="91">
        <v>4</v>
      </c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1243</v>
      </c>
      <c r="F45" s="91">
        <f t="shared" ref="F45:K45" si="5">F41+F43+F44</f>
        <v>1173</v>
      </c>
      <c r="G45" s="91">
        <f t="shared" si="5"/>
        <v>0</v>
      </c>
      <c r="H45" s="91">
        <f t="shared" si="5"/>
        <v>1168</v>
      </c>
      <c r="I45" s="91">
        <f>I43+I44</f>
        <v>11</v>
      </c>
      <c r="J45" s="91">
        <f t="shared" si="5"/>
        <v>75</v>
      </c>
      <c r="K45" s="91">
        <f t="shared" si="5"/>
        <v>0</v>
      </c>
      <c r="L45" s="101">
        <f>E45-F45</f>
        <v>70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5134</v>
      </c>
      <c r="F46" s="91">
        <f t="shared" ref="F46:K46" si="6">F15+F24+F40+F45</f>
        <v>4532</v>
      </c>
      <c r="G46" s="91">
        <f t="shared" si="6"/>
        <v>19</v>
      </c>
      <c r="H46" s="91">
        <f t="shared" si="6"/>
        <v>4614</v>
      </c>
      <c r="I46" s="91">
        <f t="shared" si="6"/>
        <v>2732</v>
      </c>
      <c r="J46" s="91">
        <f t="shared" si="6"/>
        <v>520</v>
      </c>
      <c r="K46" s="91">
        <f t="shared" si="6"/>
        <v>88</v>
      </c>
      <c r="L46" s="101">
        <f>E46-F46</f>
        <v>602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01.01.2019, Кінець періоду: 31.12.2019&amp;L399E34D7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9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6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141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2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13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25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21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29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10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15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53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309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8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60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151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42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558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42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21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29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13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7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5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>
        <v>2</v>
      </c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119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13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13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>
        <v>1</v>
      </c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9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16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firstPageNumber="3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01.01.2019, Кінець періоду: 31.12.2019&amp;L399E34D7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204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131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46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58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5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16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>
        <v>1</v>
      </c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5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411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39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7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>
        <v>1</v>
      </c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4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9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40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>
        <v>1</v>
      </c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15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125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1318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488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25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32522821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8042260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>
        <v>1</v>
      </c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17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6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194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42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8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4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1770</v>
      </c>
      <c r="F55" s="96">
        <v>84</v>
      </c>
      <c r="G55" s="96">
        <v>21</v>
      </c>
      <c r="H55" s="96">
        <v>7</v>
      </c>
      <c r="I55" s="96">
        <v>2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27</v>
      </c>
      <c r="F56" s="96">
        <v>6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1102</v>
      </c>
      <c r="F57" s="96">
        <v>400</v>
      </c>
      <c r="G57" s="96">
        <v>21</v>
      </c>
      <c r="H57" s="96">
        <v>4</v>
      </c>
      <c r="I57" s="96">
        <v>2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1138</v>
      </c>
      <c r="F58" s="96">
        <v>30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1417</v>
      </c>
      <c r="G62" s="118">
        <v>8293393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760</v>
      </c>
      <c r="G63" s="119">
        <v>7116973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657</v>
      </c>
      <c r="G64" s="119">
        <v>1176420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561</v>
      </c>
      <c r="G65" s="120">
        <v>364250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>
        <v>7</v>
      </c>
      <c r="G66" s="121">
        <v>21131</v>
      </c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9" firstPageNumber="4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01.01.2019, Кінець періоду: 31.12.2019&amp;L399E34D7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16.923076923076923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31.055900621118013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14.285714285714286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13.35740072202166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101.80935569285084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1153.5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1283.5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42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22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59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83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22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01.01.2019, Кінець періоду: 31.12.2019&amp;L399E34D7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2020-01-28T11:47:38Z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399E34D7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