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<sst xmlns="http://schemas.openxmlformats.org/spreadsheetml/2006/main" count="266" uniqueCount="198">
  <si>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</si>
  <si>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</si>
  <si>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</si>
  <si>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</si>
  <si>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</si>
  <si>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</si>
  <si>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</si>
  <si>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</si>
  <si>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</si>
  <si>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</si>
  <si>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</si>
  <si>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</si>
  <si>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</si>
  <si>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</si>
  <si>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</si>
  <si>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</si>
  <si>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</si>
  <si>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</si>
  <si>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</si>
  <si>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</si>
  <si>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</si>
  <si>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</si>
  <si>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</si>
  <si>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</si>
  <si>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</si>
  <si>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</si>
  <si>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</si>
  <si>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</si>
  <si>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</si>
  <si>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</si>
  <si>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</si>
  <si>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</si>
  <si>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</si>
  <si>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</si>
  <si>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</si>
  <si>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</si>
  <si>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</si>
  <si>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</si>
  <si>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</si>
  <si>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</si>
  <si>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</si>
  <si>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</si>
  <si>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</si>
  <si>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</si>
  <si>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</si>
  <si>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</si>
  <si>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</si>
  <si>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</si>
  <si>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</si>
  <si>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</si>
  <si>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</si>
  <si>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</si>
  <si>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</si>
  <si>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</si>
  <si>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</si>
  <si>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</si>
  <si>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</si>
  <si>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</si>
  <si>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</si>
  <si>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</si>
  <si>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</si>
  <si>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</si>
  <si>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</si>
  <si>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</si>
  <si>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</si>
  <si>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</si>
  <si>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</si>
  <si>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</si>
  <si>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</si>
  <si>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</si>
  <si>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</si>
  <si>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</si>
  <si>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</si>
  <si>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</si>
  <si>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</si>
  <si>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</si>
  <si>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</si>
  <si>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</si>
  <si>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</si>
  <si>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</si>
  <si>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</si>
  <si>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</si>
  <si>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</si>
  <si>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</si>
  <si>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</si>
  <si>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</si>
  <si>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</si>
  <si>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</si>
  <si>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</si>
  <si>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</si>
  <si>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</si>
  <si>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</si>
  <si>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</si>
  <si>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</si>
  <si>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</si>
  <si>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</si>
  <si>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</si>
  <si>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</si>
  <si>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</si>
  <si>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</si>
  <si>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</si>
  <si>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</si>
  <si>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</si>
  <si>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</si>
  <si>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</si>
  <si>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</si>
  <si>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</si>
  <si>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</si>
  <si>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</si>
  <si>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</si>
  <si>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</si>
  <si>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</si>
  <si>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</si>
  <si>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</si>
  <si>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</si>
  <si>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</si>
  <si>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</si>
  <si>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</si>
  <si>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</si>
  <si>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</si>
  <si>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</si>
  <si>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</si>
  <si>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</si>
  <si>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</si>
  <si>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</si>
  <si>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</si>
  <si>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</si>
  <si>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</si>
  <si>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</si>
  <si>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</si>
  <si>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</si>
  <si>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</si>
  <si>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</si>
  <si>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</si>
  <si>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</si>
  <si>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</si>
  <si>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</si>
  <si>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</si>
  <si>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</si>
  <si>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</si>
  <si>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</si>
  <si>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</si>
  <si>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</si>
  <si>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</si>
  <si>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</si>
  <si>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</si>
  <si>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</si>
  <si>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</si>
  <si>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</si>
  <si>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</si>
  <si>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</si>
  <si>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</si>
  <si>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</si>
  <si>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</si>
  <si>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</si>
  <si>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</si>
  <si>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</si>
  <si>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</si>
  <si>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</si>
  <si>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</si>
  <si>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</si>
  <si>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</si>
  <si>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</si>
  <si>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</si>
  <si>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</si>
  <si>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</si>
  <si>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</si>
  <si>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</si>
  <si>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</si>
  <si>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</si>
  <si>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</si>
  <si>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</si>
  <si>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</si>
  <si>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</si>
  <si>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</si>
  <si>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</si>
  <si>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</si>
  <si>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</si>
  <si>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</si>
  <si>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</si>
  <si>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</si>
  <si>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</si>
  <si>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</si>
  <si>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</si>
  <si>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</si>
  <si>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</si>
  <si>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</si>
  <si>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</si>
  <si>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</si>
  <si>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</si>
  <si>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</si>
  <si>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</si>
  <si>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</si>
  <si>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</si>
  <si>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</si>
  <si>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 xml:space="preserve">О.В. Довбня </t>
  </si>
  <si>
    <t>С.М. Ніколайчук</t>
  </si>
  <si>
    <t>10 липня 2018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</si>
</sst>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6" fillId="38" borderId="0" applyNumberFormat="0" applyBorder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4" applyNumberFormat="0" applyFill="0" applyAlignment="0" applyProtection="0"/>
    <xf numFmtId="0" fontId="71" fillId="39" borderId="15" applyNumberFormat="0" applyAlignment="0" applyProtection="0"/>
    <xf numFmtId="0" fontId="72" fillId="0" borderId="0" applyNumberFormat="0" applyFill="0" applyBorder="0" applyAlignment="0" applyProtection="0"/>
    <xf numFmtId="0" fontId="73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5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5" applyNumberFormat="1" applyFont="1" applyFill="1" applyBorder="1" applyAlignment="1" applyProtection="1">
      <alignment horizontal="left" vertical="center" wrapText="1"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5" applyNumberFormat="1" applyFont="1" applyFill="1" applyBorder="1" applyAlignment="1" applyProtection="1">
      <alignment horizontal="left" vertical="center" wrapText="1"/>
      <protection/>
    </xf>
    <xf numFmtId="0" fontId="9" fillId="0" borderId="31" xfId="105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Percent" xfId="81"/>
    <cellStyle name="Hyperlink" xfId="82"/>
    <cellStyle name="Currency" xfId="83"/>
    <cellStyle name="Currency [0]" xfId="84"/>
    <cellStyle name="Добре" xfId="85"/>
    <cellStyle name="Заголовок 1" xfId="86"/>
    <cellStyle name="Заголовок 2" xfId="87"/>
    <cellStyle name="Заголовок 3" xfId="88"/>
    <cellStyle name="Заголовок 4" xfId="89"/>
    <cellStyle name="Зв'язана клітинка" xfId="90"/>
    <cellStyle name="Контрольна клітинка" xfId="91"/>
    <cellStyle name="Назва" xfId="92"/>
    <cellStyle name="Обчислення" xfId="93"/>
    <cellStyle name="Обычный 2" xfId="94"/>
    <cellStyle name="Обычный_Шаблон формы 1 (исправления на 2003)" xfId="95"/>
    <cellStyle name="Followed Hyperlink" xfId="96"/>
    <cellStyle name="Підсумок" xfId="97"/>
    <cellStyle name="Поганий" xfId="98"/>
    <cellStyle name="Примітка" xfId="99"/>
    <cellStyle name="Результат" xfId="100"/>
    <cellStyle name="Середній" xfId="101"/>
    <cellStyle name="Текст попередження" xfId="102"/>
    <cellStyle name="Текст пояснення" xfId="103"/>
    <cellStyle name="Comma" xfId="104"/>
    <cellStyle name="Comma [0]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&amp;LEB76A21A&amp;C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229</v>
      </c>
      <c r="F6" s="90">
        <v>107</v>
      </c>
      <c r="G6" s="90">
        <v>5</v>
      </c>
      <c r="H6" s="90">
        <v>83</v>
      </c>
      <c r="I6" s="90" t="s">
        <v>180</v>
      </c>
      <c r="J6" s="90">
        <v>146</v>
      </c>
      <c r="K6" s="91">
        <v>43</v>
      </c>
      <c r="L6" s="101">
        <f>E6-F6</f>
        <v>122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414</v>
      </c>
      <c r="F7" s="90">
        <v>408</v>
      </c>
      <c r="G7" s="90">
        <v>2</v>
      </c>
      <c r="H7" s="90">
        <v>408</v>
      </c>
      <c r="I7" s="90">
        <v>380</v>
      </c>
      <c r="J7" s="90">
        <v>6</v>
      </c>
      <c r="K7" s="91"/>
      <c r="L7" s="101">
        <f>E7-F7</f>
        <v>6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86</v>
      </c>
      <c r="F9" s="90">
        <v>77</v>
      </c>
      <c r="G9" s="90">
        <v>1</v>
      </c>
      <c r="H9" s="90">
        <v>74</v>
      </c>
      <c r="I9" s="90">
        <v>68</v>
      </c>
      <c r="J9" s="90">
        <v>12</v>
      </c>
      <c r="K9" s="91"/>
      <c r="L9" s="101">
        <f>E9-F9</f>
        <v>9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5</v>
      </c>
      <c r="F12" s="90">
        <v>2</v>
      </c>
      <c r="G12" s="90">
        <v>1</v>
      </c>
      <c r="H12" s="90">
        <v>1</v>
      </c>
      <c r="I12" s="90"/>
      <c r="J12" s="90">
        <v>4</v>
      </c>
      <c r="K12" s="91">
        <v>2</v>
      </c>
      <c r="L12" s="101">
        <f>E12-F12</f>
        <v>3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734</v>
      </c>
      <c r="F14" s="105">
        <f>SUM(F6:F13)</f>
        <v>594</v>
      </c>
      <c r="G14" s="105">
        <f>SUM(G6:G13)</f>
        <v>9</v>
      </c>
      <c r="H14" s="105">
        <f>SUM(H6:H13)</f>
        <v>566</v>
      </c>
      <c r="I14" s="105">
        <f>SUM(I6:I13)</f>
        <v>448</v>
      </c>
      <c r="J14" s="105">
        <f>SUM(J6:J13)</f>
        <v>168</v>
      </c>
      <c r="K14" s="105">
        <f>SUM(K6:K13)</f>
        <v>45</v>
      </c>
      <c r="L14" s="101">
        <f>E14-F14</f>
        <v>140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16</v>
      </c>
      <c r="F15" s="92">
        <v>13</v>
      </c>
      <c r="G15" s="92">
        <v>2</v>
      </c>
      <c r="H15" s="92">
        <v>14</v>
      </c>
      <c r="I15" s="92">
        <v>8</v>
      </c>
      <c r="J15" s="92">
        <v>2</v>
      </c>
      <c r="K15" s="91"/>
      <c r="L15" s="101">
        <f>E15-F15</f>
        <v>3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31</v>
      </c>
      <c r="F16" s="92">
        <v>9</v>
      </c>
      <c r="G16" s="92">
        <v>3</v>
      </c>
      <c r="H16" s="92">
        <v>27</v>
      </c>
      <c r="I16" s="92">
        <v>12</v>
      </c>
      <c r="J16" s="92">
        <v>4</v>
      </c>
      <c r="K16" s="91"/>
      <c r="L16" s="101">
        <f>E16-F16</f>
        <v>22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27</v>
      </c>
      <c r="F18" s="91">
        <v>27</v>
      </c>
      <c r="G18" s="91"/>
      <c r="H18" s="91">
        <v>22</v>
      </c>
      <c r="I18" s="91">
        <v>2</v>
      </c>
      <c r="J18" s="91">
        <v>5</v>
      </c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66</v>
      </c>
      <c r="F22" s="91">
        <v>43</v>
      </c>
      <c r="G22" s="91">
        <v>3</v>
      </c>
      <c r="H22" s="91">
        <v>55</v>
      </c>
      <c r="I22" s="91">
        <v>14</v>
      </c>
      <c r="J22" s="91">
        <v>11</v>
      </c>
      <c r="K22" s="91"/>
      <c r="L22" s="101">
        <f>E22-F22</f>
        <v>23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74</v>
      </c>
      <c r="F23" s="91">
        <v>69</v>
      </c>
      <c r="G23" s="91">
        <v>1</v>
      </c>
      <c r="H23" s="91">
        <v>64</v>
      </c>
      <c r="I23" s="91">
        <v>59</v>
      </c>
      <c r="J23" s="91">
        <v>10</v>
      </c>
      <c r="K23" s="91"/>
      <c r="L23" s="101">
        <f>E23-F23</f>
        <v>5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2</v>
      </c>
      <c r="F24" s="91">
        <v>2</v>
      </c>
      <c r="G24" s="91"/>
      <c r="H24" s="91">
        <v>2</v>
      </c>
      <c r="I24" s="91">
        <v>2</v>
      </c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647</v>
      </c>
      <c r="F25" s="91">
        <v>596</v>
      </c>
      <c r="G25" s="91">
        <v>21</v>
      </c>
      <c r="H25" s="91">
        <v>563</v>
      </c>
      <c r="I25" s="91">
        <v>479</v>
      </c>
      <c r="J25" s="91">
        <v>84</v>
      </c>
      <c r="K25" s="91"/>
      <c r="L25" s="101">
        <f>E25-F25</f>
        <v>51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721</v>
      </c>
      <c r="F26" s="91">
        <v>481</v>
      </c>
      <c r="G26" s="91">
        <v>21</v>
      </c>
      <c r="H26" s="91">
        <v>461</v>
      </c>
      <c r="I26" s="91">
        <v>346</v>
      </c>
      <c r="J26" s="91">
        <v>260</v>
      </c>
      <c r="K26" s="91">
        <v>30</v>
      </c>
      <c r="L26" s="101">
        <f>E26-F26</f>
        <v>240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52</v>
      </c>
      <c r="F27" s="91">
        <v>47</v>
      </c>
      <c r="G27" s="91">
        <v>1</v>
      </c>
      <c r="H27" s="91">
        <v>52</v>
      </c>
      <c r="I27" s="91">
        <v>43</v>
      </c>
      <c r="J27" s="91"/>
      <c r="K27" s="91"/>
      <c r="L27" s="101">
        <f>E27-F27</f>
        <v>5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56</v>
      </c>
      <c r="F28" s="91">
        <v>43</v>
      </c>
      <c r="G28" s="91">
        <v>1</v>
      </c>
      <c r="H28" s="91">
        <v>44</v>
      </c>
      <c r="I28" s="91">
        <v>41</v>
      </c>
      <c r="J28" s="91">
        <v>12</v>
      </c>
      <c r="K28" s="91"/>
      <c r="L28" s="101">
        <f>E28-F28</f>
        <v>13</v>
      </c>
    </row>
    <row r="29" spans="1:12" ht="15.75" customHeight="1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2</v>
      </c>
      <c r="F30" s="91">
        <v>2</v>
      </c>
      <c r="G30" s="91">
        <v>1</v>
      </c>
      <c r="H30" s="91">
        <v>1</v>
      </c>
      <c r="I30" s="91"/>
      <c r="J30" s="91">
        <v>1</v>
      </c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9</v>
      </c>
      <c r="F32" s="91">
        <v>5</v>
      </c>
      <c r="G32" s="91"/>
      <c r="H32" s="91">
        <v>8</v>
      </c>
      <c r="I32" s="91">
        <v>4</v>
      </c>
      <c r="J32" s="91">
        <v>1</v>
      </c>
      <c r="K32" s="91"/>
      <c r="L32" s="101">
        <f>E32-F32</f>
        <v>4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97</v>
      </c>
      <c r="F33" s="91">
        <v>91</v>
      </c>
      <c r="G33" s="91">
        <v>1</v>
      </c>
      <c r="H33" s="91">
        <v>88</v>
      </c>
      <c r="I33" s="91">
        <v>53</v>
      </c>
      <c r="J33" s="91">
        <v>9</v>
      </c>
      <c r="K33" s="91"/>
      <c r="L33" s="101">
        <f>E33-F33</f>
        <v>6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3</v>
      </c>
      <c r="F35" s="91">
        <v>2</v>
      </c>
      <c r="G35" s="91"/>
      <c r="H35" s="91">
        <v>2</v>
      </c>
      <c r="I35" s="91">
        <v>2</v>
      </c>
      <c r="J35" s="91">
        <v>1</v>
      </c>
      <c r="K35" s="91"/>
      <c r="L35" s="101">
        <f>E35-F35</f>
        <v>1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1141</v>
      </c>
      <c r="F37" s="91">
        <v>852</v>
      </c>
      <c r="G37" s="91">
        <v>27</v>
      </c>
      <c r="H37" s="91">
        <v>763</v>
      </c>
      <c r="I37" s="91">
        <v>507</v>
      </c>
      <c r="J37" s="91">
        <v>378</v>
      </c>
      <c r="K37" s="91">
        <v>30</v>
      </c>
      <c r="L37" s="101">
        <f>E37-F37</f>
        <v>289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592</v>
      </c>
      <c r="F38" s="91">
        <v>558</v>
      </c>
      <c r="G38" s="91"/>
      <c r="H38" s="91">
        <v>519</v>
      </c>
      <c r="I38" s="91" t="s">
        <v>180</v>
      </c>
      <c r="J38" s="91">
        <v>73</v>
      </c>
      <c r="K38" s="91"/>
      <c r="L38" s="101">
        <f>E38-F38</f>
        <v>34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14</v>
      </c>
      <c r="F39" s="91">
        <v>14</v>
      </c>
      <c r="G39" s="91"/>
      <c r="H39" s="91">
        <v>13</v>
      </c>
      <c r="I39" s="91" t="s">
        <v>180</v>
      </c>
      <c r="J39" s="91">
        <v>1</v>
      </c>
      <c r="K39" s="91"/>
      <c r="L39" s="101">
        <f>E39-F39</f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14</v>
      </c>
      <c r="F40" s="91">
        <v>11</v>
      </c>
      <c r="G40" s="91"/>
      <c r="H40" s="91">
        <v>14</v>
      </c>
      <c r="I40" s="91">
        <v>13</v>
      </c>
      <c r="J40" s="91"/>
      <c r="K40" s="91"/>
      <c r="L40" s="101">
        <f>E40-F40</f>
        <v>3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606</v>
      </c>
      <c r="F41" s="91">
        <f aca="true" t="shared" si="0" ref="F41:K41">F38+F40</f>
        <v>569</v>
      </c>
      <c r="G41" s="91">
        <f t="shared" si="0"/>
        <v>0</v>
      </c>
      <c r="H41" s="91">
        <f t="shared" si="0"/>
        <v>533</v>
      </c>
      <c r="I41" s="91">
        <f>I40</f>
        <v>13</v>
      </c>
      <c r="J41" s="91">
        <f t="shared" si="0"/>
        <v>73</v>
      </c>
      <c r="K41" s="91">
        <f t="shared" si="0"/>
        <v>0</v>
      </c>
      <c r="L41" s="101">
        <f>E41-F41</f>
        <v>37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2547</v>
      </c>
      <c r="F42" s="91">
        <f aca="true" t="shared" si="1" ref="F42:K42">F14+F22+F37+F41</f>
        <v>2058</v>
      </c>
      <c r="G42" s="91">
        <f t="shared" si="1"/>
        <v>39</v>
      </c>
      <c r="H42" s="91">
        <f t="shared" si="1"/>
        <v>1917</v>
      </c>
      <c r="I42" s="91">
        <f t="shared" si="1"/>
        <v>982</v>
      </c>
      <c r="J42" s="91">
        <f t="shared" si="1"/>
        <v>630</v>
      </c>
      <c r="K42" s="91">
        <f t="shared" si="1"/>
        <v>75</v>
      </c>
      <c r="L42" s="101">
        <f>E42-F42</f>
        <v>489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&amp;LEB76A21A&amp;CФорма № 1-мзс, Підрозділ: Козятинський міськрайонний суд Вінницької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12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8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138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1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2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25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27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7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8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11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15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143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5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1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39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81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29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345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30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17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29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13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4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1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1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2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94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14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/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14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1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13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10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5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1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>
        <v>1</v>
      </c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&amp;LEB76A21A&amp;CФорма № 1-мзс, Підрозділ: Козятинський міськрайонний суд Вінницької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84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67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11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12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>
        <v>1</v>
      </c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1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2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/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243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14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3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1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3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8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56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10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17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1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46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819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322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>
        <v>19</v>
      </c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20151164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2864756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4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117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35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498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4771362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159466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8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509</v>
      </c>
      <c r="F58" s="96">
        <v>47</v>
      </c>
      <c r="G58" s="96">
        <v>8</v>
      </c>
      <c r="H58" s="96">
        <v>1</v>
      </c>
      <c r="I58" s="96">
        <v>1</v>
      </c>
    </row>
    <row r="59" spans="1:9" ht="13.5" customHeight="1">
      <c r="A59" s="261" t="s">
        <v>31</v>
      </c>
      <c r="B59" s="261"/>
      <c r="C59" s="261"/>
      <c r="D59" s="261"/>
      <c r="E59" s="96">
        <v>41</v>
      </c>
      <c r="F59" s="96">
        <v>13</v>
      </c>
      <c r="G59" s="96">
        <v>1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591</v>
      </c>
      <c r="F60" s="96">
        <v>143</v>
      </c>
      <c r="G60" s="96">
        <v>17</v>
      </c>
      <c r="H60" s="96">
        <v>9</v>
      </c>
      <c r="I60" s="96">
        <v>3</v>
      </c>
    </row>
    <row r="61" spans="1:9" ht="13.5" customHeight="1">
      <c r="A61" s="193" t="s">
        <v>115</v>
      </c>
      <c r="B61" s="193"/>
      <c r="C61" s="193"/>
      <c r="D61" s="193"/>
      <c r="E61" s="96">
        <v>527</v>
      </c>
      <c r="F61" s="96">
        <v>6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&amp;LEB76A21A&amp;CФорма № 1-мзс, Підрозділ: Козятинський міськрайонний суд Вінницької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0.11904761904761904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0.26785714285714285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0.07936507936507936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0.9314868804664723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383.4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509.4</v>
      </c>
    </row>
    <row r="11" spans="1:4" ht="16.5" customHeight="1">
      <c r="A11" s="216" t="s">
        <v>65</v>
      </c>
      <c r="B11" s="218"/>
      <c r="C11" s="14">
        <v>9</v>
      </c>
      <c r="D11" s="94">
        <v>50</v>
      </c>
    </row>
    <row r="12" spans="1:4" ht="16.5" customHeight="1">
      <c r="A12" s="303" t="s">
        <v>110</v>
      </c>
      <c r="B12" s="303"/>
      <c r="C12" s="14">
        <v>10</v>
      </c>
      <c r="D12" s="94">
        <v>30</v>
      </c>
    </row>
    <row r="13" spans="1:4" ht="16.5" customHeight="1">
      <c r="A13" s="303" t="s">
        <v>31</v>
      </c>
      <c r="B13" s="303"/>
      <c r="C13" s="14">
        <v>11</v>
      </c>
      <c r="D13" s="94">
        <v>67</v>
      </c>
    </row>
    <row r="14" spans="1:4" ht="16.5" customHeight="1">
      <c r="A14" s="303" t="s">
        <v>111</v>
      </c>
      <c r="B14" s="303"/>
      <c r="C14" s="14">
        <v>12</v>
      </c>
      <c r="D14" s="94">
        <v>85</v>
      </c>
    </row>
    <row r="15" spans="1:4" ht="16.5" customHeight="1">
      <c r="A15" s="303" t="s">
        <v>115</v>
      </c>
      <c r="B15" s="303"/>
      <c r="C15" s="14">
        <v>13</v>
      </c>
      <c r="D15" s="94">
        <v>19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/>
      <c r="D23" s="305"/>
    </row>
    <row r="24" spans="1:4" ht="12.75">
      <c r="A24" s="69" t="s">
        <v>107</v>
      </c>
      <c r="B24" s="88"/>
      <c r="C24" s="306"/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197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&amp;LEB76A21A&amp;CФорма № 1-мзс, Підрозділ: Козятинський міськрайонний суд Вінницької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2018-03-16T13:51:01Z</cp:lastPrinted>
  <dcterms:created xsi:type="dcterms:W3CDTF">2004-04-20T14:33:35Z</dcterms:created>
  <dcterms:modified xsi:type="dcterms:W3CDTF">2018-08-21T10:24:59Z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EB76A21A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